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0" documentId="8_{6DE41D8D-689D-4ECD-8448-38DE1A7DF985}" xr6:coauthVersionLast="47" xr6:coauthVersionMax="47" xr10:uidLastSave="{00000000-0000-0000-0000-000000000000}"/>
  <bookViews>
    <workbookView xWindow="1860" yWindow="264" windowWidth="17280" windowHeight="8880" xr2:uid="{00000000-000D-0000-FFFF-FFFF00000000}"/>
  </bookViews>
  <sheets>
    <sheet name="Spenden 2021" sheetId="1" r:id="rId1"/>
    <sheet name="Spenden 2022" sheetId="4" r:id="rId2"/>
    <sheet name="Autokauf" sheetId="2" r:id="rId3"/>
    <sheet name="Tabelle3" sheetId="3" r:id="rId4"/>
  </sheet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  <c r="E16" i="1"/>
  <c r="E15" i="1"/>
  <c r="A14" i="1"/>
</calcChain>
</file>

<file path=xl/sharedStrings.xml><?xml version="1.0" encoding="utf-8"?>
<sst xmlns="http://schemas.openxmlformats.org/spreadsheetml/2006/main" count="92" uniqueCount="37">
  <si>
    <t>Sonja Müller</t>
  </si>
  <si>
    <t>Werner Heinz</t>
  </si>
  <si>
    <t>Simone Gutter</t>
  </si>
  <si>
    <t>Hildegard Simoni</t>
  </si>
  <si>
    <t>Herbert Tulling</t>
  </si>
  <si>
    <t>Uta Neberer</t>
  </si>
  <si>
    <t>Jennifer Nömer-Hübler</t>
  </si>
  <si>
    <t>Gustav Hans</t>
  </si>
  <si>
    <t>Tina Quarfer</t>
  </si>
  <si>
    <t>Name</t>
  </si>
  <si>
    <t>Wohnort</t>
  </si>
  <si>
    <t>PLZ</t>
  </si>
  <si>
    <t>Geburtsdatum</t>
  </si>
  <si>
    <t>Spendenbeitrag</t>
  </si>
  <si>
    <t>Graz</t>
  </si>
  <si>
    <t>Gleisdorf</t>
  </si>
  <si>
    <t>Graz-Gösting</t>
  </si>
  <si>
    <t>Altausee</t>
  </si>
  <si>
    <t>Rottenmann</t>
  </si>
  <si>
    <t>Deutschlandsberg</t>
  </si>
  <si>
    <t>Autokauf</t>
  </si>
  <si>
    <t>Kaufpreis:</t>
  </si>
  <si>
    <t>Jährlicher Zinssatz:</t>
  </si>
  <si>
    <t>Laufzeit:</t>
  </si>
  <si>
    <t xml:space="preserve">Restwert: </t>
  </si>
  <si>
    <t>monatliche RATE:</t>
  </si>
  <si>
    <t>MitgliedsNr</t>
  </si>
  <si>
    <t>Spenden 2021</t>
  </si>
  <si>
    <t>Spenden 2022</t>
  </si>
  <si>
    <t>Summe der Spenden über 80 Taler</t>
  </si>
  <si>
    <t>Anzahl der Spenden über 80 Taler</t>
  </si>
  <si>
    <t>Summe von Spendenbeitrag</t>
  </si>
  <si>
    <t>Zeilenbeschriftungen</t>
  </si>
  <si>
    <t>Gesamtergebnis</t>
  </si>
  <si>
    <t>Spaltenbeschriftungen</t>
  </si>
  <si>
    <t>Nina Sommer</t>
  </si>
  <si>
    <t>(Leer)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</si>
</sst>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164" formatCode="0.00\ &quot;Taler&quot;;\-0;&quot;keine Spende&quot;;@"/>
    <numFmt numFmtId="165" formatCode="0\ &quot;Jahre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10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165" fontId="0" fillId="0" borderId="0" xfId="0" applyNumberFormat="1"/>
    <xf numFmtId="8" fontId="2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Standard" xfId="0" builtinId="0"/>
  </cellStyles>
  <dxfs count="4">
    <dxf>
      <font>
        <b/>
        <i val="0"/>
      </font>
    </dxf>
    <dxf>
      <numFmt numFmtId="164" formatCode="0.00\ &quot;Taler&quot;;\-0;&quot;keine Spende&quot;;@"/>
    </dxf>
    <dxf>
      <numFmt numFmtId="19" formatCode="dd/mm/yyyy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'Spenden 2022'!$F$3</c:f>
              <c:strCache>
                <c:ptCount val="1"/>
                <c:pt idx="0">
                  <c:v>Spendenbeitrag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'Spenden 2022'!$B$4:$B$12</c:f>
              <c:strCache>
                <c:ptCount val="9"/>
                <c:pt idx="0">
                  <c:v>Sonja Müller</c:v>
                </c:pt>
                <c:pt idx="1">
                  <c:v>Werner Heinz</c:v>
                </c:pt>
                <c:pt idx="2">
                  <c:v>Simone Gutter</c:v>
                </c:pt>
                <c:pt idx="3">
                  <c:v>Hildegard Simoni</c:v>
                </c:pt>
                <c:pt idx="4">
                  <c:v>Herbert Tulling</c:v>
                </c:pt>
                <c:pt idx="5">
                  <c:v>Uta Neberer</c:v>
                </c:pt>
                <c:pt idx="6">
                  <c:v>Jennifer Nömer-Hübler</c:v>
                </c:pt>
                <c:pt idx="7">
                  <c:v>Gustav Hans</c:v>
                </c:pt>
                <c:pt idx="8">
                  <c:v>Tina Quarfer</c:v>
                </c:pt>
              </c:strCache>
            </c:strRef>
          </c:cat>
          <c:val>
            <c:numRef>
              <c:f>'Spenden 2022'!$F$4:$F$12</c:f>
              <c:numCache>
                <c:formatCode>General</c:formatCode>
                <c:ptCount val="9"/>
                <c:pt idx="0">
                  <c:v>90</c:v>
                </c:pt>
                <c:pt idx="1">
                  <c:v>77</c:v>
                </c:pt>
                <c:pt idx="2">
                  <c:v>12</c:v>
                </c:pt>
                <c:pt idx="3">
                  <c:v>72</c:v>
                </c:pt>
                <c:pt idx="4">
                  <c:v>92</c:v>
                </c:pt>
                <c:pt idx="5">
                  <c:v>82</c:v>
                </c:pt>
                <c:pt idx="6">
                  <c:v>100</c:v>
                </c:pt>
                <c:pt idx="7">
                  <c:v>0</c:v>
                </c:pt>
                <c:pt idx="8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3C-4593-B3DE-691129D29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88163935"/>
        <c:axId val="1930933247"/>
      </c:barChart>
      <c:scatterChart>
        <c:scatterStyle val="lineMarker"/>
        <c:varyColors val="0"/>
        <c:ser>
          <c:idx val="0"/>
          <c:order val="0"/>
          <c:tx>
            <c:strRef>
              <c:f>'Spenden 2022'!$E$3</c:f>
              <c:strCache>
                <c:ptCount val="1"/>
                <c:pt idx="0">
                  <c:v>Geburtsdatum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'Spenden 2022'!$B$4:$B$12</c:f>
              <c:strCache>
                <c:ptCount val="9"/>
                <c:pt idx="0">
                  <c:v>Sonja Müller</c:v>
                </c:pt>
                <c:pt idx="1">
                  <c:v>Werner Heinz</c:v>
                </c:pt>
                <c:pt idx="2">
                  <c:v>Simone Gutter</c:v>
                </c:pt>
                <c:pt idx="3">
                  <c:v>Hildegard Simoni</c:v>
                </c:pt>
                <c:pt idx="4">
                  <c:v>Herbert Tulling</c:v>
                </c:pt>
                <c:pt idx="5">
                  <c:v>Uta Neberer</c:v>
                </c:pt>
                <c:pt idx="6">
                  <c:v>Jennifer Nömer-Hübler</c:v>
                </c:pt>
                <c:pt idx="7">
                  <c:v>Gustav Hans</c:v>
                </c:pt>
                <c:pt idx="8">
                  <c:v>Tina Quarfer</c:v>
                </c:pt>
              </c:strCache>
            </c:strRef>
          </c:xVal>
          <c:yVal>
            <c:numRef>
              <c:f>'Spenden 2022'!$E$4:$E$12</c:f>
              <c:numCache>
                <c:formatCode>m/d/yyyy</c:formatCode>
                <c:ptCount val="9"/>
                <c:pt idx="0">
                  <c:v>28482</c:v>
                </c:pt>
                <c:pt idx="1">
                  <c:v>28494</c:v>
                </c:pt>
                <c:pt idx="2">
                  <c:v>30110</c:v>
                </c:pt>
                <c:pt idx="3">
                  <c:v>31307</c:v>
                </c:pt>
                <c:pt idx="4">
                  <c:v>28432</c:v>
                </c:pt>
                <c:pt idx="5">
                  <c:v>30424</c:v>
                </c:pt>
                <c:pt idx="6">
                  <c:v>32029</c:v>
                </c:pt>
                <c:pt idx="7">
                  <c:v>20781</c:v>
                </c:pt>
                <c:pt idx="8">
                  <c:v>24571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3C-4593-B3DE-691129D29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377647"/>
        <c:axId val="1930943231"/>
      </c:scatterChart>
      <c:catAx>
        <c:axId val="2088163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0933247"/>
        <c:crosses val="autoZero"/>
        <c:auto val="1"/>
        <c:lblAlgn val="ctr"/>
        <c:lblOffset val="100"/>
        <c:noMultiLvlLbl val="0"/>
      </c:catAx>
      <c:valAx>
        <c:axId val="1930933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88163935"/>
        <c:crosses val="autoZero"/>
        <c:crossBetween val="between"/>
      </c:valAx>
      <c:valAx>
        <c:axId val="1930943231"/>
        <c:scaling>
          <c:orientation val="minMax"/>
        </c:scaling>
        <c:delete val="0"/>
        <c:axPos val="r"/>
        <c:numFmt formatCode="m/d/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78377647"/>
        <c:crosses val="max"/>
        <c:crossBetween val="midCat"/>
      </c:valAx>
      <c:valAx>
        <c:axId val="1978377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0943231"/>
        <c:crosses val="autoZero"/>
        <c:crossBetween val="midCat"/>
      </c:valAx>
      <c:spPr>
        <a:gradFill>
          <a:gsLst>
            <a:gs pos="0">
              <a:schemeClr val="accent5">
                <a:lumMod val="40000"/>
                <a:lumOff val="60000"/>
              </a:schemeClr>
            </a:gs>
            <a:gs pos="100000">
              <a:schemeClr val="accent3">
                <a:lumMod val="20000"/>
                <a:lumOff val="80000"/>
              </a:schemeClr>
            </a:gs>
          </a:gsLst>
          <a:lin ang="5400000" scaled="1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[uebung1-Loesung.xlsx]Tabelle3!PivotTable1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Tabelle3!$I$4:$I$5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Tabelle3!$I$6:$I$11</c:f>
              <c:numCache>
                <c:formatCode>General</c:formatCode>
                <c:ptCount val="5"/>
                <c:pt idx="0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8-4CDD-AD12-87596A9F776F}"/>
            </c:ext>
          </c:extLst>
        </c:ser>
        <c:ser>
          <c:idx val="1"/>
          <c:order val="1"/>
          <c:tx>
            <c:strRef>
              <c:f>Tabelle3!$J$4:$J$5</c:f>
              <c:strCache>
                <c:ptCount val="1"/>
                <c:pt idx="0">
                  <c:v>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Tabelle3!$J$6:$J$11</c:f>
              <c:numCache>
                <c:formatCode>General</c:formatCode>
                <c:ptCount val="5"/>
                <c:pt idx="3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6-48A3-9A06-EB69398FA1E7}"/>
            </c:ext>
          </c:extLst>
        </c:ser>
        <c:ser>
          <c:idx val="2"/>
          <c:order val="2"/>
          <c:tx>
            <c:strRef>
              <c:f>Tabelle3!$K$4:$K$5</c:f>
              <c:strCache>
                <c:ptCount val="1"/>
                <c:pt idx="0">
                  <c:v>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Tabelle3!$K$6:$K$11</c:f>
              <c:numCache>
                <c:formatCode>General</c:formatCode>
                <c:ptCount val="5"/>
                <c:pt idx="2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6-48A3-9A06-EB69398FA1E7}"/>
            </c:ext>
          </c:extLst>
        </c:ser>
        <c:ser>
          <c:idx val="3"/>
          <c:order val="3"/>
          <c:tx>
            <c:strRef>
              <c:f>Tabelle3!$L$4:$L$5</c:f>
              <c:strCache>
                <c:ptCount val="1"/>
                <c:pt idx="0">
                  <c:v>7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Tabelle3!$L$6:$L$11</c:f>
              <c:numCache>
                <c:formatCode>General</c:formatCode>
                <c:ptCount val="5"/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6-48A3-9A06-EB69398FA1E7}"/>
            </c:ext>
          </c:extLst>
        </c:ser>
        <c:ser>
          <c:idx val="4"/>
          <c:order val="4"/>
          <c:tx>
            <c:strRef>
              <c:f>Tabelle3!$M$4:$M$5</c:f>
              <c:strCache>
                <c:ptCount val="1"/>
                <c:pt idx="0">
                  <c:v>8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Tabelle3!$M$6:$M$11</c:f>
              <c:numCache>
                <c:formatCode>General</c:formatCode>
                <c:ptCount val="5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76-48A3-9A06-EB69398FA1E7}"/>
            </c:ext>
          </c:extLst>
        </c:ser>
        <c:ser>
          <c:idx val="5"/>
          <c:order val="5"/>
          <c:tx>
            <c:strRef>
              <c:f>Tabelle3!$N$4:$N$5</c:f>
              <c:strCache>
                <c:ptCount val="1"/>
                <c:pt idx="0">
                  <c:v>9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Tabelle3!$N$6:$N$11</c:f>
              <c:numCache>
                <c:formatCode>General</c:formatCode>
                <c:ptCount val="5"/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76-48A3-9A06-EB69398FA1E7}"/>
            </c:ext>
          </c:extLst>
        </c:ser>
        <c:ser>
          <c:idx val="6"/>
          <c:order val="6"/>
          <c:tx>
            <c:strRef>
              <c:f>Tabelle3!$O$4:$O$5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Tabelle3!$O$6:$O$11</c:f>
              <c:numCache>
                <c:formatCode>General</c:formatCode>
                <c:ptCount val="5"/>
                <c:pt idx="3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76-48A3-9A06-EB69398FA1E7}"/>
            </c:ext>
          </c:extLst>
        </c:ser>
        <c:ser>
          <c:idx val="7"/>
          <c:order val="7"/>
          <c:tx>
            <c:strRef>
              <c:f>Tabelle3!$P$4:$P$5</c:f>
              <c:strCache>
                <c:ptCount val="1"/>
                <c:pt idx="0">
                  <c:v>(Leer)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Tabelle3!$H$6:$H$11</c:f>
              <c:strCache>
                <c:ptCount val="5"/>
                <c:pt idx="0">
                  <c:v>8200</c:v>
                </c:pt>
                <c:pt idx="1">
                  <c:v>8530</c:v>
                </c:pt>
                <c:pt idx="2">
                  <c:v>8786</c:v>
                </c:pt>
                <c:pt idx="3">
                  <c:v>8992</c:v>
                </c:pt>
                <c:pt idx="4">
                  <c:v>(Leer)</c:v>
                </c:pt>
              </c:strCache>
            </c:strRef>
          </c:cat>
          <c:val>
            <c:numRef>
              <c:f>Tabelle3!$P$6:$P$11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7-6276-48A3-9A06-EB69398FA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8380047"/>
        <c:axId val="1966824767"/>
      </c:barChart>
      <c:catAx>
        <c:axId val="1978380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66824767"/>
        <c:crosses val="autoZero"/>
        <c:auto val="1"/>
        <c:lblAlgn val="ctr"/>
        <c:lblOffset val="100"/>
        <c:noMultiLvlLbl val="0"/>
      </c:catAx>
      <c:valAx>
        <c:axId val="1966824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783800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645795</xdr:colOff>
      <xdr:row>14</xdr:row>
      <xdr:rowOff>96202</xdr:rowOff>
    </xdr:from>
    <xdr:to>
      <xdr:col>4</xdr:col>
      <xdr:colOff>1026795</xdr:colOff>
      <xdr:row>29</xdr:row>
      <xdr:rowOff>117157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BB69EAC-C9AB-4F21-92CC-1D9BFDBE3F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</xdr:colOff>
      <xdr:row>15</xdr:row>
      <xdr:rowOff>96202</xdr:rowOff>
    </xdr:from>
    <xdr:to>
      <xdr:col>10</xdr:col>
      <xdr:colOff>107632</xdr:colOff>
      <xdr:row>30</xdr:row>
      <xdr:rowOff>113347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826F6C3-CAA0-4A9E-BF51-CA6A3AD3E4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asy4me" refreshedDate="44617.749853125002" createdVersion="6" refreshedVersion="6" minRefreshableVersion="3" recordCount="13" xr:uid="{A4B6E86D-0095-4D47-95DE-CDBD6831570B}">
  <cacheSource type="worksheet">
    <worksheetSource ref="A3:F113" sheet="Tabelle3"/>
  </cacheSource>
  <cacheFields count="6">
    <cacheField name="MitgliedsNr" numFmtId="0">
      <sharedItems containsString="0" containsBlank="1" containsNumber="1" containsInteger="1" minValue="1" maxValue="10" count="11">
        <n v="1"/>
        <n v="2"/>
        <n v="3"/>
        <n v="4"/>
        <n v="5"/>
        <n v="6"/>
        <n v="7"/>
        <n v="8"/>
        <n v="9"/>
        <n v="10"/>
        <m/>
      </sharedItems>
    </cacheField>
    <cacheField name="Name" numFmtId="0">
      <sharedItems containsBlank="1"/>
    </cacheField>
    <cacheField name="Wohnort" numFmtId="0">
      <sharedItems containsBlank="1"/>
    </cacheField>
    <cacheField name="PLZ" numFmtId="0">
      <sharedItems containsString="0" containsBlank="1" containsNumber="1" containsInteger="1" minValue="8010" maxValue="8992" count="6">
        <n v="8010"/>
        <n v="8200"/>
        <n v="8992"/>
        <n v="8786"/>
        <n v="8530"/>
        <m/>
      </sharedItems>
    </cacheField>
    <cacheField name="Geburtsdatum" numFmtId="0">
      <sharedItems containsNonDate="0" containsDate="1" containsString="0" containsBlank="1" minDate="1956-11-22T00:00:00" maxDate="1987-09-10T00:00:00"/>
    </cacheField>
    <cacheField name="Spendenbeitrag" numFmtId="0">
      <sharedItems containsString="0" containsBlank="1" containsNumber="1" containsInteger="1" minValue="0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Sonja Müller"/>
    <s v="Graz"/>
    <x v="0"/>
    <d v="1977-12-23T00:00:00"/>
    <n v="90"/>
  </r>
  <r>
    <x v="1"/>
    <s v="Werner Heinz"/>
    <s v="Gleisdorf"/>
    <x v="1"/>
    <d v="1978-01-04T00:00:00"/>
    <n v="77"/>
  </r>
  <r>
    <x v="2"/>
    <s v="Simone Gutter"/>
    <s v="Graz"/>
    <x v="0"/>
    <d v="1982-06-08T00:00:00"/>
    <n v="12"/>
  </r>
  <r>
    <x v="3"/>
    <s v="Hildegard Simoni"/>
    <s v="Graz"/>
    <x v="0"/>
    <d v="1985-09-17T00:00:00"/>
    <n v="72"/>
  </r>
  <r>
    <x v="4"/>
    <s v="Herbert Tulling"/>
    <s v="Altausee"/>
    <x v="2"/>
    <d v="1977-11-03T00:00:00"/>
    <n v="92"/>
  </r>
  <r>
    <x v="5"/>
    <s v="Uta Neberer"/>
    <s v="Rottenmann"/>
    <x v="3"/>
    <d v="1983-04-18T00:00:00"/>
    <n v="82"/>
  </r>
  <r>
    <x v="6"/>
    <s v="Jennifer Nömer-Hübler"/>
    <s v="Deutschlandsberg"/>
    <x v="4"/>
    <d v="1987-09-09T00:00:00"/>
    <n v="100"/>
  </r>
  <r>
    <x v="7"/>
    <s v="Gustav Hans"/>
    <s v="Deutschlandsberg"/>
    <x v="4"/>
    <d v="1956-11-22T00:00:00"/>
    <n v="0"/>
  </r>
  <r>
    <x v="8"/>
    <s v="Tina Quarfer"/>
    <s v="Rottenmann"/>
    <x v="3"/>
    <d v="1967-04-09T00:00:00"/>
    <n v="20"/>
  </r>
  <r>
    <x v="9"/>
    <s v="Nina Sommer"/>
    <s v="Altausee"/>
    <x v="2"/>
    <d v="1981-03-03T00:00:00"/>
    <n v="22"/>
  </r>
  <r>
    <x v="10"/>
    <m/>
    <m/>
    <x v="5"/>
    <m/>
    <m/>
  </r>
  <r>
    <x v="10"/>
    <m/>
    <m/>
    <x v="5"/>
    <m/>
    <m/>
  </r>
  <r>
    <x v="10"/>
    <m/>
    <m/>
    <x v="5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109064-EC1E-4865-B95D-75438A019E5D}" name="PivotTable1" cacheId="0" applyNumberFormats="0" applyBorderFormats="0" applyFontFormats="0" applyPatternFormats="0" applyAlignmentFormats="0" applyWidthHeightFormats="1" dataCaption="Werte" updatedVersion="8" minRefreshableVersion="3" useAutoFormatting="1" itemPrintTitles="1" createdVersion="6" indent="0" outline="1" outlineData="1" multipleFieldFilters="0" chartFormat="3">
  <location ref="H4:Q11" firstHeaderRow="1" firstDataRow="2" firstDataCol="1"/>
  <pivotFields count="6">
    <pivotField axis="axisCol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  <pivotField axis="axisRow" showAll="0">
      <items count="7">
        <item h="1" x="0"/>
        <item x="1"/>
        <item x="4"/>
        <item x="3"/>
        <item x="2"/>
        <item x="5"/>
        <item t="default"/>
      </items>
    </pivotField>
    <pivotField numFmtId="14" showAll="0"/>
    <pivotField dataField="1" showAll="0"/>
  </pivotFields>
  <rowFields count="1">
    <field x="3"/>
  </rowFields>
  <rowItems count="6"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9">
    <i>
      <x v="1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umme von Spendenbeitrag" fld="5" baseField="0" baseItem="0"/>
  </dataFields>
  <chartFormats count="18">
    <chartFormat chart="0" format="5" series="1">
      <pivotArea type="data" outline="0" fieldPosition="0">
        <references count="1">
          <reference field="3" count="1" selected="0">
            <x v="0"/>
          </reference>
        </references>
      </pivotArea>
    </chartFormat>
    <chartFormat chart="0" format="6" series="1">
      <pivotArea type="data" outline="0" fieldPosition="0">
        <references count="1">
          <reference field="3" count="1" selected="0">
            <x v="1"/>
          </reference>
        </references>
      </pivotArea>
    </chartFormat>
    <chartFormat chart="0" format="7" series="1">
      <pivotArea type="data" outline="0" fieldPosition="0">
        <references count="1">
          <reference field="3" count="1" selected="0">
            <x v="2"/>
          </reference>
        </references>
      </pivotArea>
    </chartFormat>
    <chartFormat chart="0" format="8" series="1">
      <pivotArea type="data" outline="0" fieldPosition="0">
        <references count="1">
          <reference field="3" count="1" selected="0">
            <x v="3"/>
          </reference>
        </references>
      </pivotArea>
    </chartFormat>
    <chartFormat chart="0" format="9" series="1">
      <pivotArea type="data" outline="0" fieldPosition="0">
        <references count="1">
          <reference field="3" count="1" selected="0">
            <x v="4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5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2A555-912A-4994-AD73-F75DC4DDC0D3}" name="Tabelle1" displayName="Tabelle1" ref="A3:F12" totalsRowShown="0">
  <tableColumns count="6">
    <tableColumn id="1" xr3:uid="{945F74C2-1D58-4FAA-A906-2D7570FF3B74}" name="MitgliedsNr" dataDxfId="3"/>
    <tableColumn id="2" xr3:uid="{27F77652-1C2A-4C30-9625-30600EC4E743}" name="Name"/>
    <tableColumn id="3" xr3:uid="{4EB0A3C3-41C7-446A-A672-A618F0C340B6}" name="Wohnort"/>
    <tableColumn id="4" xr3:uid="{214F20E0-5CCE-40A6-84C2-4951505BFA1C}" name="PLZ"/>
    <tableColumn id="5" xr3:uid="{561CBB42-9ED1-45DE-AB9F-574AA550F5E4}" name="Geburtsdatum" dataDxfId="2"/>
    <tableColumn id="6" xr3:uid="{202FB942-873A-49BF-A05F-AC8404BB651F}" name="Spendenbeitrag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topLeftCell="A4" workbookViewId="0">
      <selection activeCell="C8" sqref="C8"/>
    </sheetView>
  </sheetViews>
  <sheetFormatPr baseColWidth="10" defaultRowHeight="14.4" x14ac:dyDescent="0.3"/>
  <cols>
    <col min="1" max="1" width="13.109375" style="4" customWidth="1"/>
    <col min="2" max="2" width="21.33203125" bestFit="1" customWidth="1"/>
    <col min="3" max="3" width="16.5546875" bestFit="1" customWidth="1"/>
    <col min="4" max="4" width="5.88671875" customWidth="1"/>
    <col min="5" max="5" width="15.33203125" customWidth="1"/>
    <col min="6" max="6" width="16.6640625" customWidth="1"/>
  </cols>
  <sheetData>
    <row r="1" spans="1:6" x14ac:dyDescent="0.3">
      <c r="B1" t="s">
        <v>27</v>
      </c>
    </row>
    <row r="3" spans="1:6" x14ac:dyDescent="0.3">
      <c r="A3" s="4" t="s">
        <v>26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 s="4">
        <v>1</v>
      </c>
      <c r="B4" t="s">
        <v>0</v>
      </c>
      <c r="C4" t="s">
        <v>14</v>
      </c>
      <c r="D4">
        <v>8020</v>
      </c>
      <c r="E4" s="1">
        <v>28482</v>
      </c>
      <c r="F4" s="5">
        <v>90</v>
      </c>
    </row>
    <row r="5" spans="1:6" x14ac:dyDescent="0.3">
      <c r="A5" s="4">
        <v>2</v>
      </c>
      <c r="B5" t="s">
        <v>1</v>
      </c>
      <c r="C5" t="s">
        <v>15</v>
      </c>
      <c r="D5">
        <v>8200</v>
      </c>
      <c r="E5" s="1">
        <v>28494</v>
      </c>
      <c r="F5" s="5">
        <v>77</v>
      </c>
    </row>
    <row r="6" spans="1:6" x14ac:dyDescent="0.3">
      <c r="A6" s="4">
        <v>3</v>
      </c>
      <c r="B6" t="s">
        <v>2</v>
      </c>
      <c r="C6" t="s">
        <v>16</v>
      </c>
      <c r="D6">
        <v>8051</v>
      </c>
      <c r="E6" s="1">
        <v>30110</v>
      </c>
      <c r="F6" s="5">
        <v>12</v>
      </c>
    </row>
    <row r="7" spans="1:6" x14ac:dyDescent="0.3">
      <c r="A7" s="4">
        <v>4</v>
      </c>
      <c r="B7" t="s">
        <v>3</v>
      </c>
      <c r="C7" t="s">
        <v>14</v>
      </c>
      <c r="D7">
        <v>8010</v>
      </c>
      <c r="E7" s="1">
        <v>31307</v>
      </c>
      <c r="F7" s="5">
        <v>72</v>
      </c>
    </row>
    <row r="8" spans="1:6" x14ac:dyDescent="0.3">
      <c r="A8" s="4">
        <v>5</v>
      </c>
      <c r="B8" t="s">
        <v>4</v>
      </c>
      <c r="C8" t="s">
        <v>17</v>
      </c>
      <c r="D8">
        <v>8992</v>
      </c>
      <c r="E8" s="1">
        <v>28432</v>
      </c>
      <c r="F8" s="5">
        <v>92</v>
      </c>
    </row>
    <row r="9" spans="1:6" x14ac:dyDescent="0.3">
      <c r="A9" s="4">
        <v>6</v>
      </c>
      <c r="B9" t="s">
        <v>5</v>
      </c>
      <c r="C9" t="s">
        <v>18</v>
      </c>
      <c r="D9">
        <v>8786</v>
      </c>
      <c r="E9" s="1">
        <v>30424</v>
      </c>
      <c r="F9" s="5">
        <v>82</v>
      </c>
    </row>
    <row r="10" spans="1:6" x14ac:dyDescent="0.3">
      <c r="A10" s="4">
        <v>7</v>
      </c>
      <c r="B10" t="s">
        <v>6</v>
      </c>
      <c r="C10" t="s">
        <v>19</v>
      </c>
      <c r="D10">
        <v>8530</v>
      </c>
      <c r="E10" s="1">
        <v>32029</v>
      </c>
      <c r="F10" s="5">
        <v>100</v>
      </c>
    </row>
    <row r="11" spans="1:6" x14ac:dyDescent="0.3">
      <c r="A11" s="4">
        <v>8</v>
      </c>
      <c r="B11" t="s">
        <v>7</v>
      </c>
      <c r="C11" t="s">
        <v>19</v>
      </c>
      <c r="D11">
        <v>8530</v>
      </c>
      <c r="E11" s="1">
        <v>20781</v>
      </c>
      <c r="F11" s="5">
        <v>0</v>
      </c>
    </row>
    <row r="12" spans="1:6" x14ac:dyDescent="0.3">
      <c r="A12" s="4">
        <v>9</v>
      </c>
      <c r="B12" t="s">
        <v>8</v>
      </c>
      <c r="C12" t="s">
        <v>18</v>
      </c>
      <c r="D12">
        <v>8786</v>
      </c>
      <c r="E12" s="1">
        <v>24571</v>
      </c>
      <c r="F12" s="5">
        <v>20</v>
      </c>
    </row>
    <row r="14" spans="1:6" x14ac:dyDescent="0.3">
      <c r="A14" s="6">
        <f ca="1">TODAY()</f>
        <v>45481</v>
      </c>
    </row>
    <row r="15" spans="1:6" x14ac:dyDescent="0.3">
      <c r="B15" t="s">
        <v>29</v>
      </c>
      <c r="E15">
        <f>SUMIF(Tabelle1[Spendenbeitrag],"&gt;80")</f>
        <v>364</v>
      </c>
    </row>
    <row r="16" spans="1:6" x14ac:dyDescent="0.3">
      <c r="B16" t="s">
        <v>30</v>
      </c>
      <c r="E16">
        <f>COUNTIF(Tabelle1[Spendenbeitrag],"&gt;80")</f>
        <v>4</v>
      </c>
    </row>
  </sheetData>
  <conditionalFormatting sqref="F4:F12">
    <cfRule type="cellIs" dxfId="0" priority="1" operator="greaterThan">
      <formula>80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319D-4564-4F23-A00D-D28C182C3409}">
  <dimension ref="A1:F12"/>
  <sheetViews>
    <sheetView workbookViewId="0">
      <selection activeCell="H27" sqref="H27"/>
    </sheetView>
  </sheetViews>
  <sheetFormatPr baseColWidth="10" defaultRowHeight="14.4" x14ac:dyDescent="0.3"/>
  <cols>
    <col min="1" max="1" width="11.5546875" style="4"/>
    <col min="2" max="2" width="23.109375" customWidth="1"/>
    <col min="3" max="3" width="15" customWidth="1"/>
    <col min="5" max="5" width="16.44140625" customWidth="1"/>
  </cols>
  <sheetData>
    <row r="1" spans="1:6" x14ac:dyDescent="0.3">
      <c r="B1" t="s">
        <v>28</v>
      </c>
    </row>
    <row r="3" spans="1:6" x14ac:dyDescent="0.3">
      <c r="A3" s="4" t="s">
        <v>26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 s="4">
        <v>1</v>
      </c>
      <c r="B4" t="s">
        <v>0</v>
      </c>
      <c r="C4" t="s">
        <v>14</v>
      </c>
      <c r="D4">
        <v>8020</v>
      </c>
      <c r="E4" s="1">
        <v>28482</v>
      </c>
      <c r="F4">
        <v>90</v>
      </c>
    </row>
    <row r="5" spans="1:6" x14ac:dyDescent="0.3">
      <c r="A5" s="4">
        <v>2</v>
      </c>
      <c r="B5" t="s">
        <v>1</v>
      </c>
      <c r="C5" t="s">
        <v>15</v>
      </c>
      <c r="D5">
        <v>8200</v>
      </c>
      <c r="E5" s="1">
        <v>28494</v>
      </c>
      <c r="F5">
        <v>77</v>
      </c>
    </row>
    <row r="6" spans="1:6" x14ac:dyDescent="0.3">
      <c r="A6" s="4">
        <v>3</v>
      </c>
      <c r="B6" t="s">
        <v>2</v>
      </c>
      <c r="C6" t="s">
        <v>16</v>
      </c>
      <c r="D6">
        <v>8051</v>
      </c>
      <c r="E6" s="1">
        <v>30110</v>
      </c>
      <c r="F6">
        <v>12</v>
      </c>
    </row>
    <row r="7" spans="1:6" x14ac:dyDescent="0.3">
      <c r="A7" s="4">
        <v>4</v>
      </c>
      <c r="B7" t="s">
        <v>3</v>
      </c>
      <c r="C7" t="s">
        <v>14</v>
      </c>
      <c r="D7">
        <v>8010</v>
      </c>
      <c r="E7" s="1">
        <v>31307</v>
      </c>
      <c r="F7">
        <v>72</v>
      </c>
    </row>
    <row r="8" spans="1:6" x14ac:dyDescent="0.3">
      <c r="A8" s="4">
        <v>5</v>
      </c>
      <c r="B8" t="s">
        <v>4</v>
      </c>
      <c r="C8" t="s">
        <v>17</v>
      </c>
      <c r="D8">
        <v>8992</v>
      </c>
      <c r="E8" s="1">
        <v>28432</v>
      </c>
      <c r="F8">
        <v>92</v>
      </c>
    </row>
    <row r="9" spans="1:6" x14ac:dyDescent="0.3">
      <c r="A9" s="4">
        <v>6</v>
      </c>
      <c r="B9" t="s">
        <v>5</v>
      </c>
      <c r="C9" t="s">
        <v>18</v>
      </c>
      <c r="D9">
        <v>8786</v>
      </c>
      <c r="E9" s="1">
        <v>30424</v>
      </c>
      <c r="F9">
        <v>82</v>
      </c>
    </row>
    <row r="10" spans="1:6" x14ac:dyDescent="0.3">
      <c r="A10" s="4">
        <v>7</v>
      </c>
      <c r="B10" t="s">
        <v>6</v>
      </c>
      <c r="C10" t="s">
        <v>19</v>
      </c>
      <c r="D10">
        <v>8530</v>
      </c>
      <c r="E10" s="1">
        <v>32029</v>
      </c>
      <c r="F10">
        <v>100</v>
      </c>
    </row>
    <row r="11" spans="1:6" x14ac:dyDescent="0.3">
      <c r="A11" s="4">
        <v>8</v>
      </c>
      <c r="B11" t="s">
        <v>7</v>
      </c>
      <c r="C11" t="s">
        <v>19</v>
      </c>
      <c r="D11">
        <v>8530</v>
      </c>
      <c r="E11" s="1">
        <v>20781</v>
      </c>
      <c r="F11">
        <v>0</v>
      </c>
    </row>
    <row r="12" spans="1:6" x14ac:dyDescent="0.3">
      <c r="A12" s="4">
        <v>9</v>
      </c>
      <c r="B12" t="s">
        <v>8</v>
      </c>
      <c r="C12" t="s">
        <v>18</v>
      </c>
      <c r="D12">
        <v>8786</v>
      </c>
      <c r="E12" s="1">
        <v>24571</v>
      </c>
      <c r="F12">
        <v>20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8" sqref="B8"/>
    </sheetView>
  </sheetViews>
  <sheetFormatPr baseColWidth="10" defaultRowHeight="14.4" x14ac:dyDescent="0.3"/>
  <cols>
    <col min="1" max="1" width="20" customWidth="1"/>
  </cols>
  <sheetData>
    <row r="1" spans="1:2" x14ac:dyDescent="0.3">
      <c r="A1" s="2" t="s">
        <v>20</v>
      </c>
    </row>
    <row r="3" spans="1:2" x14ac:dyDescent="0.3">
      <c r="A3" t="s">
        <v>21</v>
      </c>
      <c r="B3">
        <v>15999</v>
      </c>
    </row>
    <row r="4" spans="1:2" x14ac:dyDescent="0.3">
      <c r="A4" t="s">
        <v>22</v>
      </c>
      <c r="B4" s="3">
        <v>6.5000000000000002E-2</v>
      </c>
    </row>
    <row r="5" spans="1:2" x14ac:dyDescent="0.3">
      <c r="A5" t="s">
        <v>23</v>
      </c>
      <c r="B5" s="7">
        <v>11</v>
      </c>
    </row>
    <row r="6" spans="1:2" x14ac:dyDescent="0.3">
      <c r="A6" t="s">
        <v>24</v>
      </c>
      <c r="B6">
        <v>0</v>
      </c>
    </row>
    <row r="8" spans="1:2" ht="15.6" x14ac:dyDescent="0.3">
      <c r="A8" t="s">
        <v>25</v>
      </c>
      <c r="B8" s="8">
        <f>PMT(B4/12,12*B5,B3,B6)</f>
        <v>-169.96965018431322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"/>
  <sheetViews>
    <sheetView workbookViewId="0">
      <selection activeCell="H4" sqref="H4"/>
    </sheetView>
  </sheetViews>
  <sheetFormatPr baseColWidth="10" defaultRowHeight="14.4" x14ac:dyDescent="0.3"/>
  <cols>
    <col min="1" max="1" width="21.88671875" bestFit="1" customWidth="1"/>
    <col min="2" max="3" width="17" bestFit="1" customWidth="1"/>
    <col min="8" max="8" width="26.44140625" bestFit="1" customWidth="1"/>
    <col min="9" max="9" width="23.6640625" bestFit="1" customWidth="1"/>
    <col min="10" max="11" width="3" bestFit="1" customWidth="1"/>
    <col min="12" max="12" width="4" bestFit="1" customWidth="1"/>
    <col min="13" max="13" width="2" bestFit="1" customWidth="1"/>
    <col min="14" max="15" width="3" bestFit="1" customWidth="1"/>
    <col min="16" max="16" width="6.33203125" bestFit="1" customWidth="1"/>
    <col min="17" max="17" width="15.5546875" bestFit="1" customWidth="1"/>
    <col min="18" max="18" width="5" bestFit="1" customWidth="1"/>
    <col min="19" max="19" width="14.5546875" bestFit="1" customWidth="1"/>
    <col min="20" max="20" width="5" bestFit="1" customWidth="1"/>
    <col min="21" max="22" width="6" bestFit="1" customWidth="1"/>
    <col min="23" max="23" width="5" bestFit="1" customWidth="1"/>
    <col min="24" max="24" width="33.44140625" bestFit="1" customWidth="1"/>
    <col min="25" max="25" width="29.88671875" bestFit="1" customWidth="1"/>
    <col min="26" max="26" width="22.33203125" bestFit="1" customWidth="1"/>
  </cols>
  <sheetData>
    <row r="1" spans="1:17" x14ac:dyDescent="0.3">
      <c r="A1" s="4"/>
      <c r="B1" t="s">
        <v>27</v>
      </c>
    </row>
    <row r="2" spans="1:17" x14ac:dyDescent="0.3">
      <c r="A2" s="4"/>
    </row>
    <row r="3" spans="1:17" x14ac:dyDescent="0.3">
      <c r="A3" s="4" t="s">
        <v>26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17" x14ac:dyDescent="0.3">
      <c r="A4" s="4">
        <v>1</v>
      </c>
      <c r="B4" t="s">
        <v>0</v>
      </c>
      <c r="C4" t="s">
        <v>14</v>
      </c>
      <c r="D4">
        <v>8010</v>
      </c>
      <c r="E4" s="1">
        <v>28482</v>
      </c>
      <c r="F4">
        <v>90</v>
      </c>
      <c r="H4" s="9" t="s">
        <v>31</v>
      </c>
      <c r="I4" s="9" t="s">
        <v>34</v>
      </c>
    </row>
    <row r="5" spans="1:17" x14ac:dyDescent="0.3">
      <c r="A5" s="4">
        <v>2</v>
      </c>
      <c r="B5" t="s">
        <v>1</v>
      </c>
      <c r="C5" t="s">
        <v>15</v>
      </c>
      <c r="D5">
        <v>8200</v>
      </c>
      <c r="E5" s="1">
        <v>28494</v>
      </c>
      <c r="F5">
        <v>77</v>
      </c>
      <c r="H5" s="9" t="s">
        <v>32</v>
      </c>
      <c r="I5">
        <v>2</v>
      </c>
      <c r="J5">
        <v>5</v>
      </c>
      <c r="K5">
        <v>6</v>
      </c>
      <c r="L5">
        <v>7</v>
      </c>
      <c r="M5">
        <v>8</v>
      </c>
      <c r="N5">
        <v>9</v>
      </c>
      <c r="O5">
        <v>10</v>
      </c>
      <c r="P5" t="s">
        <v>36</v>
      </c>
      <c r="Q5" t="s">
        <v>33</v>
      </c>
    </row>
    <row r="6" spans="1:17" x14ac:dyDescent="0.3">
      <c r="A6" s="4">
        <v>3</v>
      </c>
      <c r="B6" t="s">
        <v>2</v>
      </c>
      <c r="C6" t="s">
        <v>14</v>
      </c>
      <c r="D6">
        <v>8010</v>
      </c>
      <c r="E6" s="1">
        <v>30110</v>
      </c>
      <c r="F6">
        <v>12</v>
      </c>
      <c r="H6" s="10">
        <v>8200</v>
      </c>
      <c r="I6">
        <v>77</v>
      </c>
      <c r="Q6">
        <v>77</v>
      </c>
    </row>
    <row r="7" spans="1:17" x14ac:dyDescent="0.3">
      <c r="A7" s="4">
        <v>4</v>
      </c>
      <c r="B7" t="s">
        <v>3</v>
      </c>
      <c r="C7" t="s">
        <v>14</v>
      </c>
      <c r="D7">
        <v>8010</v>
      </c>
      <c r="E7" s="1">
        <v>31307</v>
      </c>
      <c r="F7">
        <v>72</v>
      </c>
      <c r="H7" s="10">
        <v>8530</v>
      </c>
      <c r="L7">
        <v>100</v>
      </c>
      <c r="M7">
        <v>0</v>
      </c>
      <c r="Q7">
        <v>100</v>
      </c>
    </row>
    <row r="8" spans="1:17" x14ac:dyDescent="0.3">
      <c r="A8" s="4">
        <v>5</v>
      </c>
      <c r="B8" t="s">
        <v>4</v>
      </c>
      <c r="C8" t="s">
        <v>17</v>
      </c>
      <c r="D8">
        <v>8992</v>
      </c>
      <c r="E8" s="1">
        <v>28432</v>
      </c>
      <c r="F8">
        <v>92</v>
      </c>
      <c r="H8" s="10">
        <v>8786</v>
      </c>
      <c r="K8">
        <v>82</v>
      </c>
      <c r="N8">
        <v>20</v>
      </c>
      <c r="Q8">
        <v>102</v>
      </c>
    </row>
    <row r="9" spans="1:17" x14ac:dyDescent="0.3">
      <c r="A9" s="4">
        <v>6</v>
      </c>
      <c r="B9" t="s">
        <v>5</v>
      </c>
      <c r="C9" t="s">
        <v>18</v>
      </c>
      <c r="D9">
        <v>8786</v>
      </c>
      <c r="E9" s="1">
        <v>30424</v>
      </c>
      <c r="F9">
        <v>82</v>
      </c>
      <c r="H9" s="10">
        <v>8992</v>
      </c>
      <c r="J9">
        <v>92</v>
      </c>
      <c r="O9">
        <v>22</v>
      </c>
      <c r="Q9">
        <v>114</v>
      </c>
    </row>
    <row r="10" spans="1:17" x14ac:dyDescent="0.3">
      <c r="A10" s="4">
        <v>7</v>
      </c>
      <c r="B10" t="s">
        <v>6</v>
      </c>
      <c r="C10" t="s">
        <v>19</v>
      </c>
      <c r="D10">
        <v>8530</v>
      </c>
      <c r="E10" s="1">
        <v>32029</v>
      </c>
      <c r="F10">
        <v>100</v>
      </c>
      <c r="H10" s="10" t="s">
        <v>36</v>
      </c>
    </row>
    <row r="11" spans="1:17" x14ac:dyDescent="0.3">
      <c r="A11" s="4">
        <v>8</v>
      </c>
      <c r="B11" t="s">
        <v>7</v>
      </c>
      <c r="C11" t="s">
        <v>19</v>
      </c>
      <c r="D11">
        <v>8530</v>
      </c>
      <c r="E11" s="1">
        <v>20781</v>
      </c>
      <c r="F11">
        <v>0</v>
      </c>
      <c r="H11" s="10" t="s">
        <v>33</v>
      </c>
      <c r="I11">
        <v>77</v>
      </c>
      <c r="J11">
        <v>92</v>
      </c>
      <c r="K11">
        <v>82</v>
      </c>
      <c r="L11">
        <v>100</v>
      </c>
      <c r="M11">
        <v>0</v>
      </c>
      <c r="N11">
        <v>20</v>
      </c>
      <c r="O11">
        <v>22</v>
      </c>
      <c r="Q11">
        <v>393</v>
      </c>
    </row>
    <row r="12" spans="1:17" x14ac:dyDescent="0.3">
      <c r="A12" s="4">
        <v>9</v>
      </c>
      <c r="B12" t="s">
        <v>8</v>
      </c>
      <c r="C12" t="s">
        <v>18</v>
      </c>
      <c r="D12">
        <v>8786</v>
      </c>
      <c r="E12" s="1">
        <v>24571</v>
      </c>
      <c r="F12">
        <v>20</v>
      </c>
    </row>
    <row r="13" spans="1:17" x14ac:dyDescent="0.3">
      <c r="A13" s="4">
        <v>10</v>
      </c>
      <c r="B13" t="s">
        <v>35</v>
      </c>
      <c r="C13" t="s">
        <v>17</v>
      </c>
      <c r="D13">
        <v>8992</v>
      </c>
      <c r="E13" s="1">
        <v>29648</v>
      </c>
      <c r="F13">
        <v>22</v>
      </c>
    </row>
  </sheetData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Spenden 2021</vt:lpstr>
      <vt:lpstr>Spenden 2022</vt:lpstr>
      <vt:lpstr>Autokauf</vt:lpstr>
      <vt:lpstr>Tabelle3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2013-11-15T08:25:03Z</dcterms:created>
  <dcterms:modified xsi:type="dcterms:W3CDTF">2024-07-08T05:21:47Z</dcterms:modified>
</cp:coreProperties>
</file>